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7920"/>
  </bookViews>
  <sheets>
    <sheet name="Прил.1" sheetId="1" r:id="rId1"/>
  </sheets>
  <definedNames>
    <definedName name="__bookmark_1">Прил.1!$A$7:$D$91</definedName>
    <definedName name="_xlnm.Print_Titles" localSheetId="0">Прил.1!$7:$7</definedName>
    <definedName name="_xlnm.Print_Area" localSheetId="0">Прил.1!$A$1:$G$94</definedName>
  </definedNames>
  <calcPr calcId="145621" calcMode="autoNoTable"/>
</workbook>
</file>

<file path=xl/calcChain.xml><?xml version="1.0" encoding="utf-8"?>
<calcChain xmlns="http://schemas.openxmlformats.org/spreadsheetml/2006/main">
  <c r="F94" i="1" l="1"/>
  <c r="E93" i="1"/>
  <c r="E92" i="1" s="1"/>
  <c r="D93" i="1"/>
  <c r="D92" i="1" s="1"/>
  <c r="F93" i="1" l="1"/>
  <c r="F92" i="1"/>
  <c r="D18" i="1" l="1"/>
  <c r="D17" i="1" s="1"/>
  <c r="F66" i="1"/>
  <c r="E65" i="1"/>
  <c r="E64" i="1" s="1"/>
  <c r="D65" i="1"/>
  <c r="D64" i="1" s="1"/>
  <c r="F64" i="1" l="1"/>
  <c r="F65" i="1"/>
  <c r="D42" i="1" l="1"/>
  <c r="E42" i="1"/>
  <c r="F42" i="1" s="1"/>
  <c r="F43" i="1"/>
  <c r="E61" i="1"/>
  <c r="E59" i="1" s="1"/>
  <c r="D61" i="1"/>
  <c r="D59" i="1" s="1"/>
  <c r="E57" i="1"/>
  <c r="E56" i="1" s="1"/>
  <c r="D57" i="1"/>
  <c r="D56" i="1" s="1"/>
  <c r="E51" i="1"/>
  <c r="E50" i="1" s="1"/>
  <c r="D51" i="1"/>
  <c r="D50" i="1" s="1"/>
  <c r="E48" i="1"/>
  <c r="D48" i="1"/>
  <c r="E45" i="1"/>
  <c r="D45" i="1"/>
  <c r="E40" i="1"/>
  <c r="E39" i="1" s="1"/>
  <c r="D40" i="1"/>
  <c r="D39" i="1" s="1"/>
  <c r="D36" i="1"/>
  <c r="D34" i="1"/>
  <c r="E36" i="1"/>
  <c r="E34" i="1"/>
  <c r="D31" i="1"/>
  <c r="D29" i="1"/>
  <c r="E31" i="1"/>
  <c r="E29" i="1"/>
  <c r="D27" i="1"/>
  <c r="E27" i="1"/>
  <c r="D24" i="1"/>
  <c r="D23" i="1" s="1"/>
  <c r="E24" i="1"/>
  <c r="E23" i="1" s="1"/>
  <c r="E90" i="1"/>
  <c r="D90" i="1"/>
  <c r="E86" i="1"/>
  <c r="D86" i="1"/>
  <c r="E80" i="1"/>
  <c r="D80" i="1"/>
  <c r="E73" i="1"/>
  <c r="D73" i="1"/>
  <c r="E69" i="1"/>
  <c r="E68" i="1" s="1"/>
  <c r="D69" i="1"/>
  <c r="D11" i="1"/>
  <c r="D10" i="1" s="1"/>
  <c r="E18" i="1"/>
  <c r="E17" i="1" s="1"/>
  <c r="E67" i="1" l="1"/>
  <c r="E44" i="1"/>
  <c r="D44" i="1"/>
  <c r="D33" i="1"/>
  <c r="D9" i="1" s="1"/>
  <c r="E33" i="1"/>
  <c r="D68" i="1"/>
  <c r="D67" i="1" s="1"/>
  <c r="D8" i="1" l="1"/>
  <c r="F22" i="1" l="1"/>
  <c r="E11" i="1"/>
  <c r="E10" i="1" s="1"/>
  <c r="E9" i="1" s="1"/>
  <c r="E8" i="1" s="1"/>
  <c r="F16" i="1" l="1"/>
  <c r="F91" i="1" l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5" i="1"/>
  <c r="F14" i="1"/>
  <c r="F13" i="1"/>
  <c r="F12" i="1"/>
  <c r="F11" i="1"/>
  <c r="F10" i="1"/>
  <c r="F9" i="1"/>
  <c r="F8" i="1"/>
  <c r="G9" i="1"/>
  <c r="G10" i="1"/>
  <c r="G11" i="1"/>
  <c r="G12" i="1"/>
  <c r="G13" i="1"/>
  <c r="G14" i="1"/>
  <c r="G15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8" i="1"/>
</calcChain>
</file>

<file path=xl/sharedStrings.xml><?xml version="1.0" encoding="utf-8"?>
<sst xmlns="http://schemas.openxmlformats.org/spreadsheetml/2006/main" count="185" uniqueCount="183">
  <si>
    <t>Приложение №1</t>
  </si>
  <si>
    <t>тыс.рублей</t>
  </si>
  <si>
    <t>Код бюджетной классификации</t>
  </si>
  <si>
    <t>Наименование</t>
  </si>
  <si>
    <t>В СЕ ГО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</si>
  <si>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</si>
  <si>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</si>
  <si>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</si>
  <si>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</si>
  <si>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</si>
  <si>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</si>
  <si>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</si>
  <si>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</si>
  <si>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</si>
  <si>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</si>
  <si>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</si>
  <si>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</si>
  <si>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</si>
  <si>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</si>
  <si>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</si>
  <si>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</si>
  <si>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</si>
  <si>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</si>
  <si>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</si>
  <si>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</si>
  <si>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</si>
  <si>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</si>
  <si>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</si>
  <si>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</si>
  <si>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</si>
  <si>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</si>
  <si>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</si>
  <si>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</si>
  <si>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</si>
  <si>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</si>
  <si>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</si>
  <si>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</si>
  <si>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</si>
  <si>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</si>
  <si>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</si>
  <si>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</si>
  <si>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</si>
  <si>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</si>
  <si>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</si>
  <si>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</si>
  <si>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</si>
  <si>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</si>
  <si>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</si>
  <si>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</si>
  <si>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</si>
  <si>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</si>
  <si>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</si>
  <si>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</si>
  <si>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1 06 06000 00 0000 110</t>
  </si>
  <si>
    <t>Земельный налог</t>
  </si>
  <si>
    <t>1 06 06032 04 0000 110</t>
  </si>
  <si>
    <t>Земельный налог с организаций, обладающих земельным участком, расположенным в границах городских округов</t>
  </si>
  <si>
    <t>1 06 06042 04 0000 110</t>
  </si>
  <si>
    <t>Земельный налог с физических лиц, обладающих земельным участком, расположенным в границах городских округов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</si>
  <si>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</si>
  <si>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</si>
  <si>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</si>
  <si>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</si>
  <si>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</si>
  <si>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</si>
  <si>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</si>
  <si>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</si>
  <si>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</si>
  <si>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</si>
  <si>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</si>
  <si>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</si>
  <si>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</si>
  <si>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</si>
  <si>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</si>
  <si>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</si>
  <si>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</si>
  <si>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</si>
  <si>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</si>
  <si>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</si>
  <si>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</si>
  <si>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</si>
  <si>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</si>
  <si>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</si>
  <si>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</si>
  <si>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</si>
  <si>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1 12 01041 01 0000 120</t>
  </si>
  <si>
    <t>Плата за размещение отходов производства</t>
  </si>
  <si>
    <t>1 12 01042 01 0000 120</t>
  </si>
  <si>
    <t>Плата за размещение твердых коммунальных отходов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</si>
  <si>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</si>
  <si>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</si>
  <si>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</si>
  <si>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</si>
  <si>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</si>
  <si>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</si>
  <si>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1 14 00000 00 0000 000</t>
  </si>
  <si>
    <t>ДОХОДЫ ОТ ПРОДАЖИ МАТЕРИАЛЬНЫХ И НЕМАТЕРИАЛЬНЫХ АКТИВОВ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</si>
  <si>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</si>
  <si>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</si>
  <si>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</si>
  <si>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</si>
  <si>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</si>
  <si>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</si>
  <si>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</si>
  <si>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</si>
  <si>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</si>
  <si>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</si>
  <si>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</si>
  <si>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</si>
  <si>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</si>
  <si>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</si>
  <si>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</si>
  <si>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</si>
  <si>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</si>
  <si>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</si>
  <si>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</si>
  <si>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</si>
  <si>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2 02 20000 00 0000 150</t>
  </si>
  <si>
    <t>Субсидии бюджетам бюджетной системы Российской Федерации (межбюджетные субсидии)</t>
  </si>
  <si>
    <t>2 02 25097 04 0000 150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</si>
  <si>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</si>
  <si>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</si>
  <si>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</si>
  <si>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</si>
  <si>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</si>
  <si>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</si>
  <si>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</si>
  <si>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2 02 25519 04 0000 150</t>
  </si>
  <si>
    <t>Субсидии бюджетам городских округов на поддержку отрасли культуры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</si>
  <si>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</si>
  <si>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</si>
  <si>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</si>
  <si>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</si>
  <si>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</si>
  <si>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</si>
  <si>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</si>
  <si>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</si>
  <si>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</si>
  <si>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</si>
  <si>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2 02 35469 04 0000 150</t>
  </si>
  <si>
    <t>Субвенции бюджетам городских округов на проведение Всероссийской переписи населения 2020 года</t>
  </si>
  <si>
    <t>2 02 35930 04 0000 150</t>
  </si>
  <si>
    <t>Субвенции бюджетам городских округов на государственную регистрацию актов гражданского состояния</t>
  </si>
  <si>
    <t>2 02 40000 00 0000 150</t>
  </si>
  <si>
    <t>Иные межбюджетные трансферты</t>
  </si>
  <si>
    <t>2 02 45160 04 0000 150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</si>
  <si>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</si>
  <si>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</si>
  <si>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</si>
  <si>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2 02 49999 04 0000 150</t>
  </si>
  <si>
    <t>Прочие межбюджетные трансферты, передаваемые бюджетам городских округов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</si>
  <si>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</si>
  <si>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</si>
  <si>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</si>
  <si>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</si>
  <si>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Отклонение</t>
  </si>
  <si>
    <t>% исполнения</t>
  </si>
  <si>
    <t>Бюджет на 2021 год</t>
  </si>
  <si>
    <t xml:space="preserve">к решению Собрания представителей Сусуманского городского округа  </t>
  </si>
  <si>
    <t>"Об исполнении бюджета муниципального образования "Сусуманский городской округ" за 2021 год"</t>
  </si>
  <si>
    <t>Исполнение бюджета за 2021 год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</si>
  <si>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</si>
  <si>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</si>
  <si>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</si>
  <si>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</si>
  <si>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1 09 04052 04 1000 110
</t>
  </si>
  <si>
    <t xml:space="preserve">1 09 00000 00 0000 000
</t>
  </si>
  <si>
    <t xml:space="preserve">ЗАДОЛЖЕННОСТЬ И ПЕРЕРАСЧЕТЫ ПО ОТМЕНЕННЫМ НАЛОГАМ, СБОРАМ И ИНЫМ ОБЯЗАТЕЛЬНЫМ ПЛАТЕЖАМ
</t>
  </si>
  <si>
    <t xml:space="preserve">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
</t>
  </si>
  <si>
    <t>1 17 00000 00 0000 180</t>
  </si>
  <si>
    <t>ПРОЧИЕ НЕНАЛОГОВЫЕ ДОХОДЫ</t>
  </si>
  <si>
    <t>1 17 01000 00 0000 180</t>
  </si>
  <si>
    <t>Невыясненые поступления</t>
  </si>
  <si>
    <t>117 01040 04 0000 180</t>
  </si>
  <si>
    <t>Невыясненые поступления зачисляемые в бюджеты городских округов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</si>
  <si>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</si>
  <si>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</si>
  <si>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</si>
  <si>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</si>
  <si>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</si>
  <si>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</si>
  <si>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Исполнение поступления доходов в бюджет муниципального образования "Сусуманский городской округ" по кодам классификации доходов бюджетов  за 2021 год</t>
  </si>
  <si>
    <t xml:space="preserve">от  .05.2022 г. №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</si>
</sst>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6">
    <xf numFmtId="0" fontId="0" fillId="0" borderId="0" xfId="0"/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164" fontId="20" fillId="0" borderId="13" xfId="0" applyNumberFormat="1" applyFont="1" applyFill="1" applyBorder="1" applyAlignment="1" applyProtection="1">
      <alignment horizontal="right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164" fontId="19" fillId="0" borderId="13" xfId="0" applyNumberFormat="1" applyFont="1" applyFill="1" applyBorder="1" applyAlignment="1" applyProtection="1">
      <alignment horizontal="right" vertical="top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top" wrapText="1"/>
    </xf>
    <xf numFmtId="164" fontId="20" fillId="0" borderId="15" xfId="0" applyNumberFormat="1" applyFont="1" applyFill="1" applyBorder="1" applyAlignment="1" applyProtection="1">
      <alignment horizontal="right" vertical="top" wrapText="1"/>
    </xf>
    <xf numFmtId="164" fontId="19" fillId="0" borderId="15" xfId="0" applyNumberFormat="1" applyFont="1" applyFill="1" applyBorder="1" applyAlignment="1" applyProtection="1">
      <alignment horizontal="right" vertical="top" wrapText="1"/>
    </xf>
    <xf numFmtId="165" fontId="22" fillId="0" borderId="15" xfId="0" applyNumberFormat="1" applyFont="1" applyBorder="1" applyAlignment="1">
      <alignment vertical="top"/>
    </xf>
    <xf numFmtId="165" fontId="23" fillId="0" borderId="15" xfId="0" applyNumberFormat="1" applyFont="1" applyBorder="1" applyAlignment="1">
      <alignment vertical="top"/>
    </xf>
    <xf numFmtId="0" fontId="19" fillId="0" borderId="19" xfId="0" applyNumberFormat="1" applyFont="1" applyFill="1" applyBorder="1" applyAlignment="1" applyProtection="1">
      <alignment horizontal="left" vertical="top" wrapText="1"/>
    </xf>
    <xf numFmtId="164" fontId="19" fillId="0" borderId="20" xfId="0" applyNumberFormat="1" applyFont="1" applyFill="1" applyBorder="1" applyAlignment="1" applyProtection="1">
      <alignment horizontal="right" vertical="top" wrapText="1"/>
    </xf>
    <xf numFmtId="164" fontId="20" fillId="0" borderId="18" xfId="0" applyNumberFormat="1" applyFont="1" applyFill="1" applyBorder="1" applyAlignment="1" applyProtection="1">
      <alignment horizontal="right" vertical="top" wrapText="1"/>
    </xf>
    <xf numFmtId="0" fontId="22" fillId="0" borderId="15" xfId="0" applyFont="1" applyBorder="1"/>
    <xf numFmtId="0" fontId="23" fillId="0" borderId="15" xfId="0" applyFont="1" applyBorder="1"/>
    <xf numFmtId="164" fontId="19" fillId="0" borderId="18" xfId="0" applyNumberFormat="1" applyFont="1" applyFill="1" applyBorder="1" applyAlignment="1" applyProtection="1">
      <alignment horizontal="right" vertical="top" wrapText="1"/>
    </xf>
    <xf numFmtId="165" fontId="22" fillId="0" borderId="18" xfId="0" applyNumberFormat="1" applyFont="1" applyBorder="1" applyAlignment="1">
      <alignment vertical="top"/>
    </xf>
    <xf numFmtId="0" fontId="22" fillId="0" borderId="15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165" fontId="23" fillId="0" borderId="18" xfId="0" applyNumberFormat="1" applyFont="1" applyBorder="1" applyAlignment="1">
      <alignment vertical="top"/>
    </xf>
    <xf numFmtId="0" fontId="20" fillId="0" borderId="13" xfId="0" applyNumberFormat="1" applyFont="1" applyFill="1" applyBorder="1" applyAlignment="1" applyProtection="1">
      <alignment horizontal="left" vertical="top" wrapText="1"/>
    </xf>
    <xf numFmtId="0" fontId="24" fillId="0" borderId="0" xfId="0" applyFont="1"/>
    <xf numFmtId="164" fontId="24" fillId="0" borderId="0" xfId="0" applyNumberFormat="1" applyFont="1"/>
    <xf numFmtId="0" fontId="25" fillId="0" borderId="0" xfId="0" applyFont="1"/>
    <xf numFmtId="0" fontId="22" fillId="0" borderId="0" xfId="0" applyFont="1"/>
    <xf numFmtId="0" fontId="19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justify" vertical="top" wrapText="1"/>
    </xf>
    <xf numFmtId="0" fontId="19" fillId="0" borderId="14" xfId="0" applyNumberFormat="1" applyFont="1" applyFill="1" applyBorder="1" applyAlignment="1" applyProtection="1">
      <alignment horizontal="justify" vertical="top" wrapText="1"/>
    </xf>
    <xf numFmtId="0" fontId="20" fillId="0" borderId="11" xfId="0" applyNumberFormat="1" applyFont="1" applyFill="1" applyBorder="1" applyAlignment="1" applyProtection="1">
      <alignment horizontal="justify" vertical="top" wrapText="1"/>
    </xf>
    <xf numFmtId="0" fontId="20" fillId="0" borderId="12" xfId="0" applyNumberFormat="1" applyFont="1" applyFill="1" applyBorder="1" applyAlignment="1" applyProtection="1">
      <alignment horizontal="justify" vertical="top" wrapText="1"/>
    </xf>
    <xf numFmtId="0" fontId="20" fillId="0" borderId="13" xfId="0" applyNumberFormat="1" applyFont="1" applyFill="1" applyBorder="1" applyAlignment="1" applyProtection="1">
      <alignment horizontal="justify" vertical="top" wrapText="1"/>
    </xf>
    <xf numFmtId="0" fontId="20" fillId="0" borderId="14" xfId="0" applyNumberFormat="1" applyFont="1" applyFill="1" applyBorder="1" applyAlignment="1" applyProtection="1">
      <alignment horizontal="justify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19" fillId="0" borderId="14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Fill="1" applyBorder="1" applyAlignment="1" applyProtection="1">
      <alignment horizontal="left" vertical="top" wrapText="1"/>
    </xf>
    <xf numFmtId="0" fontId="20" fillId="0" borderId="14" xfId="0" applyNumberFormat="1" applyFont="1" applyFill="1" applyBorder="1" applyAlignment="1" applyProtection="1">
      <alignment horizontal="left" vertical="top" wrapText="1"/>
    </xf>
    <xf numFmtId="0" fontId="22" fillId="0" borderId="14" xfId="0" applyFont="1" applyBorder="1" applyAlignment="1">
      <alignment horizontal="justify" vertical="top" wrapText="1"/>
    </xf>
    <xf numFmtId="0" fontId="19" fillId="0" borderId="20" xfId="0" applyNumberFormat="1" applyFont="1" applyFill="1" applyBorder="1" applyAlignment="1" applyProtection="1">
      <alignment horizontal="justify" vertical="top" wrapText="1"/>
    </xf>
    <xf numFmtId="0" fontId="19" fillId="0" borderId="21" xfId="0" applyNumberFormat="1" applyFont="1" applyFill="1" applyBorder="1" applyAlignment="1" applyProtection="1">
      <alignment horizontal="justify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Hyperlink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view="pageBreakPreview" zoomScale="60" workbookViewId="0">
      <selection activeCell="B16" sqref="B16:C16"/>
    </sheetView>
  </sheetViews>
  <sheetFormatPr defaultColWidth="8.85546875" defaultRowHeight="15.75"/>
  <cols>
    <col min="1" max="1" width="27.28515625" style="26" customWidth="1"/>
    <col min="2" max="2" width="22.28515625" style="26" customWidth="1"/>
    <col min="3" max="3" width="36.5703125" style="26" customWidth="1"/>
    <col min="4" max="4" width="12.28515625" style="26" customWidth="1"/>
    <col min="5" max="5" width="13" style="26" customWidth="1"/>
    <col min="6" max="6" width="12.5703125" style="26" customWidth="1"/>
    <col min="7" max="7" width="12.5703125" style="29" customWidth="1"/>
    <col min="8" max="8" width="8.85546875" style="26"/>
    <col min="9" max="9" width="9.85546875" style="26" bestFit="1" customWidth="1"/>
    <col min="10" max="10" width="15.85546875" style="26" customWidth="1"/>
    <col min="11" max="16384" width="8.85546875" style="26"/>
  </cols>
  <sheetData>
    <row r="1" spans="1:11">
      <c r="A1" s="30" t="s">
        <v>0</v>
      </c>
      <c r="B1" s="30"/>
      <c r="C1" s="30"/>
      <c r="D1" s="30"/>
      <c r="E1" s="30"/>
      <c r="F1" s="30"/>
      <c r="G1" s="30"/>
    </row>
    <row r="2" spans="1:11" ht="18.75" customHeight="1">
      <c r="A2" s="30" t="s">
        <v>158</v>
      </c>
      <c r="B2" s="30"/>
      <c r="C2" s="30"/>
      <c r="D2" s="30"/>
      <c r="E2" s="30"/>
      <c r="F2" s="30"/>
      <c r="G2" s="30"/>
    </row>
    <row r="3" spans="1:11" ht="18.75" customHeight="1">
      <c r="A3" s="30" t="s">
        <v>159</v>
      </c>
      <c r="B3" s="30"/>
      <c r="C3" s="30"/>
      <c r="D3" s="30"/>
      <c r="E3" s="30"/>
      <c r="F3" s="30"/>
      <c r="G3" s="30"/>
    </row>
    <row r="4" spans="1:11">
      <c r="A4" s="30" t="s">
        <v>182</v>
      </c>
      <c r="B4" s="30"/>
      <c r="C4" s="30"/>
      <c r="D4" s="30"/>
      <c r="E4" s="30"/>
      <c r="F4" s="30"/>
      <c r="G4" s="30"/>
    </row>
    <row r="5" spans="1:11" ht="42.75" customHeight="1">
      <c r="A5" s="31" t="s">
        <v>181</v>
      </c>
      <c r="B5" s="31"/>
      <c r="C5" s="31"/>
      <c r="D5" s="31"/>
      <c r="E5" s="31"/>
      <c r="F5" s="31"/>
      <c r="G5" s="31"/>
    </row>
    <row r="6" spans="1:11">
      <c r="A6" s="30" t="s">
        <v>1</v>
      </c>
      <c r="B6" s="30"/>
      <c r="C6" s="30"/>
      <c r="D6" s="30"/>
      <c r="E6" s="30"/>
      <c r="F6" s="30"/>
      <c r="G6" s="30"/>
    </row>
    <row r="7" spans="1:11" ht="47.25">
      <c r="A7" s="1" t="s">
        <v>2</v>
      </c>
      <c r="B7" s="32" t="s">
        <v>3</v>
      </c>
      <c r="C7" s="32"/>
      <c r="D7" s="7" t="s">
        <v>157</v>
      </c>
      <c r="E7" s="8" t="s">
        <v>160</v>
      </c>
      <c r="F7" s="9" t="s">
        <v>155</v>
      </c>
      <c r="G7" s="2" t="s">
        <v>156</v>
      </c>
    </row>
    <row r="8" spans="1:11">
      <c r="A8" s="25" t="s">
        <v>4</v>
      </c>
      <c r="B8" s="32"/>
      <c r="C8" s="32"/>
      <c r="D8" s="11">
        <f>D9+D67</f>
        <v>978818.10000000009</v>
      </c>
      <c r="E8" s="11">
        <f>E9+E67</f>
        <v>905818.8</v>
      </c>
      <c r="F8" s="11">
        <f>E8-D8</f>
        <v>-72999.300000000047</v>
      </c>
      <c r="G8" s="14">
        <f>E8/D8*100</f>
        <v>92.542097454062201</v>
      </c>
    </row>
    <row r="9" spans="1:11">
      <c r="A9" s="3" t="s">
        <v>5</v>
      </c>
      <c r="B9" s="35" t="s">
        <v>6</v>
      </c>
      <c r="C9" s="36"/>
      <c r="D9" s="10">
        <f>D10++D17+D23+D33+D39+D42+D44+D50+D56+D59+D63+D64</f>
        <v>302363.5</v>
      </c>
      <c r="E9" s="10">
        <f>E10++E17+E23+E33+E39+E42+E44+E50+E56+E59+E63+E64</f>
        <v>325936</v>
      </c>
      <c r="F9" s="11">
        <f t="shared" ref="F9:F79" si="0">E9-D9</f>
        <v>23572.5</v>
      </c>
      <c r="G9" s="14">
        <f t="shared" ref="G9:G79" si="1">E9/D9*100</f>
        <v>107.7960798839807</v>
      </c>
      <c r="I9" s="27"/>
      <c r="K9" s="27"/>
    </row>
    <row r="10" spans="1:11">
      <c r="A10" s="3" t="s">
        <v>7</v>
      </c>
      <c r="B10" s="37" t="s">
        <v>8</v>
      </c>
      <c r="C10" s="38"/>
      <c r="D10" s="4">
        <f>D11</f>
        <v>236520</v>
      </c>
      <c r="E10" s="4">
        <f>E11</f>
        <v>258430.60000000003</v>
      </c>
      <c r="F10" s="11">
        <f t="shared" si="0"/>
        <v>21910.600000000035</v>
      </c>
      <c r="G10" s="14">
        <f t="shared" si="1"/>
        <v>109.26374090985964</v>
      </c>
      <c r="I10" s="27"/>
      <c r="J10" s="27"/>
    </row>
    <row r="11" spans="1:11">
      <c r="A11" s="3" t="s">
        <v>9</v>
      </c>
      <c r="B11" s="37" t="s">
        <v>10</v>
      </c>
      <c r="C11" s="38"/>
      <c r="D11" s="4">
        <f>D12+D13+D14+D15+D16</f>
        <v>236520</v>
      </c>
      <c r="E11" s="4">
        <f>E12+E13+E14+E15+E16</f>
        <v>258430.60000000003</v>
      </c>
      <c r="F11" s="11">
        <f t="shared" si="0"/>
        <v>21910.600000000035</v>
      </c>
      <c r="G11" s="14">
        <f t="shared" si="1"/>
        <v>109.26374090985964</v>
      </c>
    </row>
    <row r="12" spans="1:11" ht="50.25" customHeight="1">
      <c r="A12" s="5" t="s">
        <v>11</v>
      </c>
      <c r="B12" s="33" t="s">
        <v>12</v>
      </c>
      <c r="C12" s="34"/>
      <c r="D12" s="6">
        <v>235610</v>
      </c>
      <c r="E12" s="6">
        <v>250478.2</v>
      </c>
      <c r="F12" s="12">
        <f t="shared" si="0"/>
        <v>14868.200000000012</v>
      </c>
      <c r="G12" s="13">
        <f t="shared" si="1"/>
        <v>106.31051313611476</v>
      </c>
    </row>
    <row r="13" spans="1:11" ht="50.25" customHeight="1">
      <c r="A13" s="5" t="s">
        <v>13</v>
      </c>
      <c r="B13" s="33" t="s">
        <v>14</v>
      </c>
      <c r="C13" s="34"/>
      <c r="D13" s="6">
        <v>288</v>
      </c>
      <c r="E13" s="6">
        <v>165.7</v>
      </c>
      <c r="F13" s="12">
        <f t="shared" si="0"/>
        <v>-122.30000000000001</v>
      </c>
      <c r="G13" s="13">
        <f t="shared" si="1"/>
        <v>57.534722222222221</v>
      </c>
    </row>
    <row r="14" spans="1:11" ht="50.25" customHeight="1">
      <c r="A14" s="5" t="s">
        <v>15</v>
      </c>
      <c r="B14" s="33" t="s">
        <v>16</v>
      </c>
      <c r="C14" s="34"/>
      <c r="D14" s="6">
        <v>545</v>
      </c>
      <c r="E14" s="6">
        <v>108.2</v>
      </c>
      <c r="F14" s="12">
        <f t="shared" si="0"/>
        <v>-436.8</v>
      </c>
      <c r="G14" s="13">
        <f t="shared" si="1"/>
        <v>19.853211009174313</v>
      </c>
    </row>
    <row r="15" spans="1:11" ht="50.25" customHeight="1">
      <c r="A15" s="5" t="s">
        <v>17</v>
      </c>
      <c r="B15" s="33" t="s">
        <v>18</v>
      </c>
      <c r="C15" s="34"/>
      <c r="D15" s="6">
        <v>77</v>
      </c>
      <c r="E15" s="6">
        <v>43.3</v>
      </c>
      <c r="F15" s="12">
        <f t="shared" si="0"/>
        <v>-33.700000000000003</v>
      </c>
      <c r="G15" s="13">
        <f t="shared" si="1"/>
        <v>56.233766233766225</v>
      </c>
    </row>
    <row r="16" spans="1:11" ht="119.25" customHeight="1">
      <c r="A16" s="5" t="s">
        <v>161</v>
      </c>
      <c r="B16" s="39" t="s">
        <v>162</v>
      </c>
      <c r="C16" s="40"/>
      <c r="D16" s="6">
        <v>0</v>
      </c>
      <c r="E16" s="6">
        <v>7635.2</v>
      </c>
      <c r="F16" s="12">
        <f t="shared" si="0"/>
        <v>7635.2</v>
      </c>
      <c r="G16" s="13">
        <v>0</v>
      </c>
    </row>
    <row r="17" spans="1:7" ht="48" customHeight="1">
      <c r="A17" s="3" t="s">
        <v>19</v>
      </c>
      <c r="B17" s="37" t="s">
        <v>20</v>
      </c>
      <c r="C17" s="38"/>
      <c r="D17" s="4">
        <f>D18</f>
        <v>6746</v>
      </c>
      <c r="E17" s="4">
        <f>E18</f>
        <v>8849.1</v>
      </c>
      <c r="F17" s="11">
        <f t="shared" si="0"/>
        <v>2103.1000000000004</v>
      </c>
      <c r="G17" s="14">
        <f t="shared" si="1"/>
        <v>131.17551141417135</v>
      </c>
    </row>
    <row r="18" spans="1:7" ht="33.75" customHeight="1">
      <c r="A18" s="5" t="s">
        <v>21</v>
      </c>
      <c r="B18" s="33" t="s">
        <v>22</v>
      </c>
      <c r="C18" s="34"/>
      <c r="D18" s="6">
        <f>D19+D20+D21+D22</f>
        <v>6746</v>
      </c>
      <c r="E18" s="6">
        <f>E19+E20+E21+E22</f>
        <v>8849.1</v>
      </c>
      <c r="F18" s="12">
        <f t="shared" si="0"/>
        <v>2103.1000000000004</v>
      </c>
      <c r="G18" s="13">
        <f t="shared" si="1"/>
        <v>131.17551141417135</v>
      </c>
    </row>
    <row r="19" spans="1:7" ht="124.5" customHeight="1">
      <c r="A19" s="5" t="s">
        <v>23</v>
      </c>
      <c r="B19" s="33" t="s">
        <v>24</v>
      </c>
      <c r="C19" s="34"/>
      <c r="D19" s="6">
        <v>3098</v>
      </c>
      <c r="E19" s="6">
        <v>4085.3</v>
      </c>
      <c r="F19" s="12">
        <f t="shared" si="0"/>
        <v>987.30000000000018</v>
      </c>
      <c r="G19" s="13">
        <f t="shared" si="1"/>
        <v>131.86894770819885</v>
      </c>
    </row>
    <row r="20" spans="1:7" ht="142.5" customHeight="1">
      <c r="A20" s="5" t="s">
        <v>25</v>
      </c>
      <c r="B20" s="33" t="s">
        <v>26</v>
      </c>
      <c r="C20" s="34"/>
      <c r="D20" s="6">
        <v>18</v>
      </c>
      <c r="E20" s="6">
        <v>28.7</v>
      </c>
      <c r="F20" s="12">
        <f t="shared" si="0"/>
        <v>10.7</v>
      </c>
      <c r="G20" s="13">
        <f t="shared" si="1"/>
        <v>159.44444444444443</v>
      </c>
    </row>
    <row r="21" spans="1:7" ht="126" customHeight="1">
      <c r="A21" s="5" t="s">
        <v>27</v>
      </c>
      <c r="B21" s="33" t="s">
        <v>28</v>
      </c>
      <c r="C21" s="34"/>
      <c r="D21" s="6">
        <v>3630</v>
      </c>
      <c r="E21" s="6">
        <v>5431.7</v>
      </c>
      <c r="F21" s="12">
        <f t="shared" si="0"/>
        <v>1801.6999999999998</v>
      </c>
      <c r="G21" s="13">
        <f t="shared" si="1"/>
        <v>149.63360881542701</v>
      </c>
    </row>
    <row r="22" spans="1:7" ht="78.75" customHeight="1">
      <c r="A22" s="5" t="s">
        <v>163</v>
      </c>
      <c r="B22" s="39" t="s">
        <v>164</v>
      </c>
      <c r="C22" s="40"/>
      <c r="D22" s="6">
        <v>0</v>
      </c>
      <c r="E22" s="6">
        <v>-696.6</v>
      </c>
      <c r="F22" s="12">
        <f t="shared" si="0"/>
        <v>-696.6</v>
      </c>
      <c r="G22" s="13">
        <v>0</v>
      </c>
    </row>
    <row r="23" spans="1:7" ht="19.5" customHeight="1">
      <c r="A23" s="3" t="s">
        <v>29</v>
      </c>
      <c r="B23" s="41" t="s">
        <v>30</v>
      </c>
      <c r="C23" s="42"/>
      <c r="D23" s="4">
        <f>D24+D27+D29+D31</f>
        <v>22973</v>
      </c>
      <c r="E23" s="4">
        <f>E24+E27+E29+E31</f>
        <v>23241.5</v>
      </c>
      <c r="F23" s="11">
        <f t="shared" si="0"/>
        <v>268.5</v>
      </c>
      <c r="G23" s="14">
        <f t="shared" si="1"/>
        <v>101.16876333086667</v>
      </c>
    </row>
    <row r="24" spans="1:7" ht="36" customHeight="1">
      <c r="A24" s="5" t="s">
        <v>31</v>
      </c>
      <c r="B24" s="33" t="s">
        <v>32</v>
      </c>
      <c r="C24" s="34"/>
      <c r="D24" s="6">
        <f>D25+D26</f>
        <v>19263</v>
      </c>
      <c r="E24" s="6">
        <f>E25+E26</f>
        <v>19682.400000000001</v>
      </c>
      <c r="F24" s="12">
        <f t="shared" si="0"/>
        <v>419.40000000000146</v>
      </c>
      <c r="G24" s="13">
        <f t="shared" si="1"/>
        <v>102.17723096090951</v>
      </c>
    </row>
    <row r="25" spans="1:7" ht="33" customHeight="1">
      <c r="A25" s="5" t="s">
        <v>33</v>
      </c>
      <c r="B25" s="33" t="s">
        <v>34</v>
      </c>
      <c r="C25" s="34"/>
      <c r="D25" s="6">
        <v>12890</v>
      </c>
      <c r="E25" s="6">
        <v>13088.1</v>
      </c>
      <c r="F25" s="12">
        <f t="shared" si="0"/>
        <v>198.10000000000036</v>
      </c>
      <c r="G25" s="13">
        <f t="shared" si="1"/>
        <v>101.53685027152832</v>
      </c>
    </row>
    <row r="26" spans="1:7" ht="78.75" customHeight="1">
      <c r="A26" s="5" t="s">
        <v>35</v>
      </c>
      <c r="B26" s="33" t="s">
        <v>36</v>
      </c>
      <c r="C26" s="34"/>
      <c r="D26" s="6">
        <v>6373</v>
      </c>
      <c r="E26" s="6">
        <v>6594.3</v>
      </c>
      <c r="F26" s="12">
        <f t="shared" si="0"/>
        <v>221.30000000000018</v>
      </c>
      <c r="G26" s="13">
        <f t="shared" si="1"/>
        <v>103.4724619488467</v>
      </c>
    </row>
    <row r="27" spans="1:7" ht="31.5" customHeight="1">
      <c r="A27" s="5" t="s">
        <v>37</v>
      </c>
      <c r="B27" s="33" t="s">
        <v>38</v>
      </c>
      <c r="C27" s="34"/>
      <c r="D27" s="6">
        <f>D28</f>
        <v>2959</v>
      </c>
      <c r="E27" s="6">
        <f>E28</f>
        <v>2377.6</v>
      </c>
      <c r="F27" s="12">
        <f t="shared" si="0"/>
        <v>-581.40000000000009</v>
      </c>
      <c r="G27" s="13">
        <f t="shared" si="1"/>
        <v>80.351470091247037</v>
      </c>
    </row>
    <row r="28" spans="1:7" ht="32.25" customHeight="1">
      <c r="A28" s="5" t="s">
        <v>39</v>
      </c>
      <c r="B28" s="33" t="s">
        <v>38</v>
      </c>
      <c r="C28" s="34"/>
      <c r="D28" s="6">
        <v>2959</v>
      </c>
      <c r="E28" s="6">
        <v>2377.6</v>
      </c>
      <c r="F28" s="12">
        <f t="shared" si="0"/>
        <v>-581.40000000000009</v>
      </c>
      <c r="G28" s="13">
        <f t="shared" si="1"/>
        <v>80.351470091247037</v>
      </c>
    </row>
    <row r="29" spans="1:7" ht="22.5" customHeight="1">
      <c r="A29" s="5" t="s">
        <v>40</v>
      </c>
      <c r="B29" s="33" t="s">
        <v>41</v>
      </c>
      <c r="C29" s="34"/>
      <c r="D29" s="6">
        <f>D30</f>
        <v>51</v>
      </c>
      <c r="E29" s="6">
        <f>E30</f>
        <v>-44.8</v>
      </c>
      <c r="F29" s="12">
        <f t="shared" si="0"/>
        <v>-95.8</v>
      </c>
      <c r="G29" s="13">
        <f t="shared" si="1"/>
        <v>-87.843137254901961</v>
      </c>
    </row>
    <row r="30" spans="1:7" ht="15" customHeight="1">
      <c r="A30" s="5" t="s">
        <v>42</v>
      </c>
      <c r="B30" s="33" t="s">
        <v>41</v>
      </c>
      <c r="C30" s="34"/>
      <c r="D30" s="6">
        <v>51</v>
      </c>
      <c r="E30" s="6">
        <v>-44.8</v>
      </c>
      <c r="F30" s="12">
        <f t="shared" si="0"/>
        <v>-95.8</v>
      </c>
      <c r="G30" s="13">
        <f t="shared" si="1"/>
        <v>-87.843137254901961</v>
      </c>
    </row>
    <row r="31" spans="1:7" ht="29.25" customHeight="1">
      <c r="A31" s="5" t="s">
        <v>43</v>
      </c>
      <c r="B31" s="33" t="s">
        <v>44</v>
      </c>
      <c r="C31" s="34"/>
      <c r="D31" s="6">
        <f>D32</f>
        <v>700</v>
      </c>
      <c r="E31" s="6">
        <f>E32</f>
        <v>1226.3</v>
      </c>
      <c r="F31" s="12">
        <f t="shared" si="0"/>
        <v>526.29999999999995</v>
      </c>
      <c r="G31" s="13">
        <f t="shared" si="1"/>
        <v>175.18571428571428</v>
      </c>
    </row>
    <row r="32" spans="1:7" ht="46.5" customHeight="1">
      <c r="A32" s="5" t="s">
        <v>45</v>
      </c>
      <c r="B32" s="33" t="s">
        <v>46</v>
      </c>
      <c r="C32" s="34"/>
      <c r="D32" s="6">
        <v>700</v>
      </c>
      <c r="E32" s="6">
        <v>1226.3</v>
      </c>
      <c r="F32" s="12">
        <f t="shared" si="0"/>
        <v>526.29999999999995</v>
      </c>
      <c r="G32" s="13">
        <f t="shared" si="1"/>
        <v>175.18571428571428</v>
      </c>
    </row>
    <row r="33" spans="1:7" ht="18.75" customHeight="1">
      <c r="A33" s="3" t="s">
        <v>47</v>
      </c>
      <c r="B33" s="37" t="s">
        <v>48</v>
      </c>
      <c r="C33" s="38"/>
      <c r="D33" s="4">
        <f>D34+D36</f>
        <v>2842.8</v>
      </c>
      <c r="E33" s="4">
        <f>E34+E36</f>
        <v>2420.8000000000002</v>
      </c>
      <c r="F33" s="11">
        <f t="shared" si="0"/>
        <v>-422</v>
      </c>
      <c r="G33" s="14">
        <f t="shared" si="1"/>
        <v>85.155480512171096</v>
      </c>
    </row>
    <row r="34" spans="1:7" ht="18.75" customHeight="1">
      <c r="A34" s="5" t="s">
        <v>49</v>
      </c>
      <c r="B34" s="33" t="s">
        <v>50</v>
      </c>
      <c r="C34" s="34"/>
      <c r="D34" s="6">
        <f>D35</f>
        <v>1063</v>
      </c>
      <c r="E34" s="6">
        <f>E35</f>
        <v>655</v>
      </c>
      <c r="F34" s="12">
        <f t="shared" si="0"/>
        <v>-408</v>
      </c>
      <c r="G34" s="13">
        <f t="shared" si="1"/>
        <v>61.618062088428971</v>
      </c>
    </row>
    <row r="35" spans="1:7" ht="45.75" customHeight="1">
      <c r="A35" s="5" t="s">
        <v>51</v>
      </c>
      <c r="B35" s="33" t="s">
        <v>52</v>
      </c>
      <c r="C35" s="34"/>
      <c r="D35" s="6">
        <v>1063</v>
      </c>
      <c r="E35" s="6">
        <v>655</v>
      </c>
      <c r="F35" s="12">
        <f t="shared" si="0"/>
        <v>-408</v>
      </c>
      <c r="G35" s="13">
        <f t="shared" si="1"/>
        <v>61.618062088428971</v>
      </c>
    </row>
    <row r="36" spans="1:7" ht="15.75" customHeight="1">
      <c r="A36" s="5" t="s">
        <v>53</v>
      </c>
      <c r="B36" s="33" t="s">
        <v>54</v>
      </c>
      <c r="C36" s="34"/>
      <c r="D36" s="6">
        <f>D37+D38</f>
        <v>1779.8</v>
      </c>
      <c r="E36" s="6">
        <f>E37+E38</f>
        <v>1765.8</v>
      </c>
      <c r="F36" s="12">
        <f t="shared" si="0"/>
        <v>-14</v>
      </c>
      <c r="G36" s="13">
        <f t="shared" si="1"/>
        <v>99.213394763456563</v>
      </c>
    </row>
    <row r="37" spans="1:7" ht="31.5" customHeight="1">
      <c r="A37" s="5" t="s">
        <v>55</v>
      </c>
      <c r="B37" s="33" t="s">
        <v>56</v>
      </c>
      <c r="C37" s="34"/>
      <c r="D37" s="6">
        <v>1568.8</v>
      </c>
      <c r="E37" s="6">
        <v>1769.6</v>
      </c>
      <c r="F37" s="12">
        <f t="shared" si="0"/>
        <v>200.79999999999995</v>
      </c>
      <c r="G37" s="13">
        <f t="shared" si="1"/>
        <v>112.79959204487507</v>
      </c>
    </row>
    <row r="38" spans="1:7" ht="50.25" customHeight="1">
      <c r="A38" s="5" t="s">
        <v>57</v>
      </c>
      <c r="B38" s="33" t="s">
        <v>58</v>
      </c>
      <c r="C38" s="34"/>
      <c r="D38" s="6">
        <v>211</v>
      </c>
      <c r="E38" s="6">
        <v>-3.8</v>
      </c>
      <c r="F38" s="12">
        <f t="shared" si="0"/>
        <v>-214.8</v>
      </c>
      <c r="G38" s="13">
        <f t="shared" si="1"/>
        <v>-1.8009478672985781</v>
      </c>
    </row>
    <row r="39" spans="1:7" ht="19.5" customHeight="1">
      <c r="A39" s="3" t="s">
        <v>59</v>
      </c>
      <c r="B39" s="37" t="s">
        <v>60</v>
      </c>
      <c r="C39" s="38"/>
      <c r="D39" s="4">
        <f>D40</f>
        <v>1769</v>
      </c>
      <c r="E39" s="4">
        <f>E40</f>
        <v>1434.2</v>
      </c>
      <c r="F39" s="11">
        <f t="shared" si="0"/>
        <v>-334.79999999999995</v>
      </c>
      <c r="G39" s="14">
        <f t="shared" si="1"/>
        <v>81.074053137365738</v>
      </c>
    </row>
    <row r="40" spans="1:7" ht="31.5" customHeight="1">
      <c r="A40" s="5" t="s">
        <v>61</v>
      </c>
      <c r="B40" s="33" t="s">
        <v>62</v>
      </c>
      <c r="C40" s="34"/>
      <c r="D40" s="6">
        <f>D41</f>
        <v>1769</v>
      </c>
      <c r="E40" s="6">
        <f>E41</f>
        <v>1434.2</v>
      </c>
      <c r="F40" s="12">
        <f t="shared" si="0"/>
        <v>-334.79999999999995</v>
      </c>
      <c r="G40" s="13">
        <f t="shared" si="1"/>
        <v>81.074053137365738</v>
      </c>
    </row>
    <row r="41" spans="1:7" ht="48.75" customHeight="1">
      <c r="A41" s="5" t="s">
        <v>63</v>
      </c>
      <c r="B41" s="33" t="s">
        <v>64</v>
      </c>
      <c r="C41" s="34"/>
      <c r="D41" s="6">
        <v>1769</v>
      </c>
      <c r="E41" s="6">
        <v>1434.2</v>
      </c>
      <c r="F41" s="11">
        <f t="shared" si="0"/>
        <v>-334.79999999999995</v>
      </c>
      <c r="G41" s="13">
        <f t="shared" si="1"/>
        <v>81.074053137365738</v>
      </c>
    </row>
    <row r="42" spans="1:7" ht="48.75" customHeight="1">
      <c r="A42" s="5" t="s">
        <v>166</v>
      </c>
      <c r="B42" s="41" t="s">
        <v>167</v>
      </c>
      <c r="C42" s="42"/>
      <c r="D42" s="4">
        <f>D43</f>
        <v>0</v>
      </c>
      <c r="E42" s="4">
        <f>E43</f>
        <v>-1.9</v>
      </c>
      <c r="F42" s="11">
        <f t="shared" si="0"/>
        <v>-1.9</v>
      </c>
      <c r="G42" s="14">
        <v>0</v>
      </c>
    </row>
    <row r="43" spans="1:7" ht="81.75" customHeight="1">
      <c r="A43" s="5" t="s">
        <v>165</v>
      </c>
      <c r="B43" s="39" t="s">
        <v>168</v>
      </c>
      <c r="C43" s="40"/>
      <c r="D43" s="6">
        <v>0</v>
      </c>
      <c r="E43" s="6">
        <v>-1.9</v>
      </c>
      <c r="F43" s="12">
        <f t="shared" si="0"/>
        <v>-1.9</v>
      </c>
      <c r="G43" s="13">
        <v>0</v>
      </c>
    </row>
    <row r="44" spans="1:7" ht="46.5" customHeight="1">
      <c r="A44" s="3" t="s">
        <v>65</v>
      </c>
      <c r="B44" s="37" t="s">
        <v>66</v>
      </c>
      <c r="C44" s="38"/>
      <c r="D44" s="4">
        <f>D45+D48</f>
        <v>23540</v>
      </c>
      <c r="E44" s="4">
        <f>E45+E48</f>
        <v>22134.9</v>
      </c>
      <c r="F44" s="11">
        <f t="shared" si="0"/>
        <v>-1405.0999999999985</v>
      </c>
      <c r="G44" s="14">
        <f t="shared" si="1"/>
        <v>94.031011045029743</v>
      </c>
    </row>
    <row r="45" spans="1:7" ht="96.75" customHeight="1">
      <c r="A45" s="5" t="s">
        <v>67</v>
      </c>
      <c r="B45" s="33" t="s">
        <v>68</v>
      </c>
      <c r="C45" s="34"/>
      <c r="D45" s="6">
        <f>D46+D47</f>
        <v>23000</v>
      </c>
      <c r="E45" s="6">
        <f>E46+E47</f>
        <v>21456</v>
      </c>
      <c r="F45" s="12">
        <f t="shared" si="0"/>
        <v>-1544</v>
      </c>
      <c r="G45" s="13">
        <f t="shared" si="1"/>
        <v>93.286956521739128</v>
      </c>
    </row>
    <row r="46" spans="1:7" ht="96.75" customHeight="1">
      <c r="A46" s="5" t="s">
        <v>69</v>
      </c>
      <c r="B46" s="33" t="s">
        <v>70</v>
      </c>
      <c r="C46" s="34"/>
      <c r="D46" s="6">
        <v>12000</v>
      </c>
      <c r="E46" s="6">
        <v>11297.9</v>
      </c>
      <c r="F46" s="12">
        <f t="shared" si="0"/>
        <v>-702.10000000000036</v>
      </c>
      <c r="G46" s="13">
        <f t="shared" si="1"/>
        <v>94.149166666666659</v>
      </c>
    </row>
    <row r="47" spans="1:7" ht="33.75" customHeight="1">
      <c r="A47" s="5" t="s">
        <v>71</v>
      </c>
      <c r="B47" s="33" t="s">
        <v>72</v>
      </c>
      <c r="C47" s="34"/>
      <c r="D47" s="6">
        <v>11000</v>
      </c>
      <c r="E47" s="6">
        <v>10158.1</v>
      </c>
      <c r="F47" s="12">
        <f t="shared" si="0"/>
        <v>-841.89999999999964</v>
      </c>
      <c r="G47" s="13">
        <f t="shared" si="1"/>
        <v>92.346363636363634</v>
      </c>
    </row>
    <row r="48" spans="1:7" ht="96.75" customHeight="1">
      <c r="A48" s="5" t="s">
        <v>73</v>
      </c>
      <c r="B48" s="33" t="s">
        <v>74</v>
      </c>
      <c r="C48" s="34"/>
      <c r="D48" s="6">
        <f>D49</f>
        <v>540</v>
      </c>
      <c r="E48" s="6">
        <f>E49</f>
        <v>678.9</v>
      </c>
      <c r="F48" s="12">
        <f t="shared" si="0"/>
        <v>138.89999999999998</v>
      </c>
      <c r="G48" s="13">
        <f t="shared" si="1"/>
        <v>125.72222222222223</v>
      </c>
    </row>
    <row r="49" spans="1:7" ht="96.75" customHeight="1">
      <c r="A49" s="5" t="s">
        <v>75</v>
      </c>
      <c r="B49" s="33" t="s">
        <v>76</v>
      </c>
      <c r="C49" s="34"/>
      <c r="D49" s="6">
        <v>540</v>
      </c>
      <c r="E49" s="6">
        <v>678.9</v>
      </c>
      <c r="F49" s="12">
        <f t="shared" si="0"/>
        <v>138.89999999999998</v>
      </c>
      <c r="G49" s="13">
        <f t="shared" si="1"/>
        <v>125.72222222222223</v>
      </c>
    </row>
    <row r="50" spans="1:7" ht="32.25" customHeight="1">
      <c r="A50" s="3" t="s">
        <v>77</v>
      </c>
      <c r="B50" s="37" t="s">
        <v>78</v>
      </c>
      <c r="C50" s="38"/>
      <c r="D50" s="4">
        <f>D51</f>
        <v>1469.9</v>
      </c>
      <c r="E50" s="4">
        <f>E51</f>
        <v>1029</v>
      </c>
      <c r="F50" s="11">
        <f t="shared" si="0"/>
        <v>-440.90000000000009</v>
      </c>
      <c r="G50" s="14">
        <f t="shared" si="1"/>
        <v>70.004762228723038</v>
      </c>
    </row>
    <row r="51" spans="1:7" ht="20.25" customHeight="1">
      <c r="A51" s="5" t="s">
        <v>79</v>
      </c>
      <c r="B51" s="33" t="s">
        <v>80</v>
      </c>
      <c r="C51" s="34"/>
      <c r="D51" s="6">
        <f>D52+D53+D54+D55</f>
        <v>1469.9</v>
      </c>
      <c r="E51" s="6">
        <f>E52+E53+E54+E55</f>
        <v>1029</v>
      </c>
      <c r="F51" s="12">
        <f t="shared" si="0"/>
        <v>-440.90000000000009</v>
      </c>
      <c r="G51" s="13">
        <f t="shared" si="1"/>
        <v>70.004762228723038</v>
      </c>
    </row>
    <row r="52" spans="1:7" ht="30.75" customHeight="1">
      <c r="A52" s="5" t="s">
        <v>81</v>
      </c>
      <c r="B52" s="33" t="s">
        <v>82</v>
      </c>
      <c r="C52" s="34"/>
      <c r="D52" s="6">
        <v>417.6</v>
      </c>
      <c r="E52" s="6">
        <v>821.1</v>
      </c>
      <c r="F52" s="12">
        <f t="shared" si="0"/>
        <v>403.5</v>
      </c>
      <c r="G52" s="13">
        <f t="shared" si="1"/>
        <v>196.62356321839081</v>
      </c>
    </row>
    <row r="53" spans="1:7" ht="18" customHeight="1">
      <c r="A53" s="5" t="s">
        <v>83</v>
      </c>
      <c r="B53" s="33" t="s">
        <v>84</v>
      </c>
      <c r="C53" s="34"/>
      <c r="D53" s="6">
        <v>188.3</v>
      </c>
      <c r="E53" s="6">
        <v>4.8</v>
      </c>
      <c r="F53" s="12">
        <f t="shared" si="0"/>
        <v>-183.5</v>
      </c>
      <c r="G53" s="13">
        <f t="shared" si="1"/>
        <v>2.5491237387148162</v>
      </c>
    </row>
    <row r="54" spans="1:7" ht="18.75" customHeight="1">
      <c r="A54" s="5" t="s">
        <v>85</v>
      </c>
      <c r="B54" s="33" t="s">
        <v>86</v>
      </c>
      <c r="C54" s="34"/>
      <c r="D54" s="6">
        <v>620.9</v>
      </c>
      <c r="E54" s="6">
        <v>186.9</v>
      </c>
      <c r="F54" s="12">
        <f t="shared" si="0"/>
        <v>-434</v>
      </c>
      <c r="G54" s="13">
        <f t="shared" si="1"/>
        <v>30.101465614430666</v>
      </c>
    </row>
    <row r="55" spans="1:7" ht="18.75" customHeight="1">
      <c r="A55" s="5" t="s">
        <v>87</v>
      </c>
      <c r="B55" s="33" t="s">
        <v>88</v>
      </c>
      <c r="C55" s="34"/>
      <c r="D55" s="6">
        <v>243.1</v>
      </c>
      <c r="E55" s="6">
        <v>16.2</v>
      </c>
      <c r="F55" s="12">
        <f t="shared" si="0"/>
        <v>-226.9</v>
      </c>
      <c r="G55" s="13">
        <f t="shared" si="1"/>
        <v>6.6639243109831341</v>
      </c>
    </row>
    <row r="56" spans="1:7" ht="31.5" customHeight="1">
      <c r="A56" s="3" t="s">
        <v>89</v>
      </c>
      <c r="B56" s="37" t="s">
        <v>90</v>
      </c>
      <c r="C56" s="38"/>
      <c r="D56" s="4">
        <f>D57</f>
        <v>1124.5</v>
      </c>
      <c r="E56" s="4">
        <f>E57</f>
        <v>1298.5</v>
      </c>
      <c r="F56" s="11">
        <f t="shared" si="0"/>
        <v>174</v>
      </c>
      <c r="G56" s="14">
        <f t="shared" si="1"/>
        <v>115.47354379724322</v>
      </c>
    </row>
    <row r="57" spans="1:7" ht="22.5" customHeight="1">
      <c r="A57" s="5" t="s">
        <v>91</v>
      </c>
      <c r="B57" s="33" t="s">
        <v>92</v>
      </c>
      <c r="C57" s="34"/>
      <c r="D57" s="6">
        <f>D58</f>
        <v>1124.5</v>
      </c>
      <c r="E57" s="6">
        <f>E58</f>
        <v>1298.5</v>
      </c>
      <c r="F57" s="12">
        <f t="shared" si="0"/>
        <v>174</v>
      </c>
      <c r="G57" s="13">
        <f t="shared" si="1"/>
        <v>115.47354379724322</v>
      </c>
    </row>
    <row r="58" spans="1:7" ht="30.75" customHeight="1">
      <c r="A58" s="5" t="s">
        <v>93</v>
      </c>
      <c r="B58" s="33" t="s">
        <v>94</v>
      </c>
      <c r="C58" s="34"/>
      <c r="D58" s="6">
        <v>1124.5</v>
      </c>
      <c r="E58" s="6">
        <v>1298.5</v>
      </c>
      <c r="F58" s="12">
        <f t="shared" si="0"/>
        <v>174</v>
      </c>
      <c r="G58" s="13">
        <f t="shared" si="1"/>
        <v>115.47354379724322</v>
      </c>
    </row>
    <row r="59" spans="1:7" ht="30.75" customHeight="1">
      <c r="A59" s="3" t="s">
        <v>95</v>
      </c>
      <c r="B59" s="37" t="s">
        <v>96</v>
      </c>
      <c r="C59" s="38"/>
      <c r="D59" s="4">
        <f>D60+D61</f>
        <v>778.3</v>
      </c>
      <c r="E59" s="4">
        <f>E60+E61</f>
        <v>2054</v>
      </c>
      <c r="F59" s="11">
        <f t="shared" si="0"/>
        <v>1275.7</v>
      </c>
      <c r="G59" s="14">
        <f t="shared" si="1"/>
        <v>263.90851856610567</v>
      </c>
    </row>
    <row r="60" spans="1:7" ht="109.5" customHeight="1">
      <c r="A60" s="5" t="s">
        <v>97</v>
      </c>
      <c r="B60" s="33" t="s">
        <v>98</v>
      </c>
      <c r="C60" s="34"/>
      <c r="D60" s="6">
        <v>773.3</v>
      </c>
      <c r="E60" s="6">
        <v>2053.6999999999998</v>
      </c>
      <c r="F60" s="12">
        <f t="shared" si="0"/>
        <v>1280.3999999999999</v>
      </c>
      <c r="G60" s="13">
        <f t="shared" si="1"/>
        <v>265.57610241820771</v>
      </c>
    </row>
    <row r="61" spans="1:7" ht="34.5" customHeight="1">
      <c r="A61" s="5" t="s">
        <v>99</v>
      </c>
      <c r="B61" s="33" t="s">
        <v>100</v>
      </c>
      <c r="C61" s="34"/>
      <c r="D61" s="6">
        <f>D62</f>
        <v>5</v>
      </c>
      <c r="E61" s="6">
        <f>E62</f>
        <v>0.3</v>
      </c>
      <c r="F61" s="12">
        <f t="shared" si="0"/>
        <v>-4.7</v>
      </c>
      <c r="G61" s="13">
        <f t="shared" si="1"/>
        <v>6</v>
      </c>
    </row>
    <row r="62" spans="1:7" ht="48" customHeight="1">
      <c r="A62" s="5" t="s">
        <v>101</v>
      </c>
      <c r="B62" s="33" t="s">
        <v>102</v>
      </c>
      <c r="C62" s="34"/>
      <c r="D62" s="6">
        <v>5</v>
      </c>
      <c r="E62" s="6">
        <v>0.3</v>
      </c>
      <c r="F62" s="12">
        <f t="shared" si="0"/>
        <v>-4.7</v>
      </c>
      <c r="G62" s="13">
        <f t="shared" si="1"/>
        <v>6</v>
      </c>
    </row>
    <row r="63" spans="1:7" s="28" customFormat="1" ht="18" customHeight="1">
      <c r="A63" s="3" t="s">
        <v>103</v>
      </c>
      <c r="B63" s="37" t="s">
        <v>104</v>
      </c>
      <c r="C63" s="38"/>
      <c r="D63" s="4">
        <v>4600</v>
      </c>
      <c r="E63" s="4">
        <v>5027.2</v>
      </c>
      <c r="F63" s="11">
        <f t="shared" si="0"/>
        <v>427.19999999999982</v>
      </c>
      <c r="G63" s="14">
        <f t="shared" si="1"/>
        <v>109.28695652173911</v>
      </c>
    </row>
    <row r="64" spans="1:7" s="28" customFormat="1" ht="18" customHeight="1">
      <c r="A64" s="3" t="s">
        <v>169</v>
      </c>
      <c r="B64" s="37" t="s">
        <v>170</v>
      </c>
      <c r="C64" s="43"/>
      <c r="D64" s="4">
        <f>D65</f>
        <v>0</v>
      </c>
      <c r="E64" s="4">
        <f>E65</f>
        <v>18.100000000000001</v>
      </c>
      <c r="F64" s="11">
        <f t="shared" si="0"/>
        <v>18.100000000000001</v>
      </c>
      <c r="G64" s="14">
        <v>0</v>
      </c>
    </row>
    <row r="65" spans="1:10" s="28" customFormat="1" ht="18" customHeight="1">
      <c r="A65" s="5" t="s">
        <v>171</v>
      </c>
      <c r="B65" s="33" t="s">
        <v>172</v>
      </c>
      <c r="C65" s="43"/>
      <c r="D65" s="6">
        <f>D66</f>
        <v>0</v>
      </c>
      <c r="E65" s="6">
        <f>E66</f>
        <v>18.100000000000001</v>
      </c>
      <c r="F65" s="12">
        <f t="shared" si="0"/>
        <v>18.100000000000001</v>
      </c>
      <c r="G65" s="13">
        <v>0</v>
      </c>
    </row>
    <row r="66" spans="1:10" s="28" customFormat="1" ht="33.75" customHeight="1">
      <c r="A66" s="5" t="s">
        <v>173</v>
      </c>
      <c r="B66" s="33" t="s">
        <v>174</v>
      </c>
      <c r="C66" s="43"/>
      <c r="D66" s="6">
        <v>0</v>
      </c>
      <c r="E66" s="6">
        <v>18.100000000000001</v>
      </c>
      <c r="F66" s="12">
        <f t="shared" si="0"/>
        <v>18.100000000000001</v>
      </c>
      <c r="G66" s="13">
        <v>0</v>
      </c>
    </row>
    <row r="67" spans="1:10" ht="21.75" customHeight="1">
      <c r="A67" s="3" t="s">
        <v>105</v>
      </c>
      <c r="B67" s="37" t="s">
        <v>106</v>
      </c>
      <c r="C67" s="38"/>
      <c r="D67" s="4">
        <f>D68+D90</f>
        <v>676454.60000000009</v>
      </c>
      <c r="E67" s="4">
        <f>E68+E90+E92</f>
        <v>579882.80000000005</v>
      </c>
      <c r="F67" s="11">
        <f t="shared" si="0"/>
        <v>-96571.800000000047</v>
      </c>
      <c r="G67" s="14">
        <f t="shared" si="1"/>
        <v>85.723831281508026</v>
      </c>
      <c r="J67" s="27"/>
    </row>
    <row r="68" spans="1:10" ht="51.75" customHeight="1">
      <c r="A68" s="3" t="s">
        <v>107</v>
      </c>
      <c r="B68" s="37" t="s">
        <v>108</v>
      </c>
      <c r="C68" s="38"/>
      <c r="D68" s="4">
        <f>D69+D73+D80+D86</f>
        <v>629265.70000000007</v>
      </c>
      <c r="E68" s="4">
        <f>E69+E73+E80+E86</f>
        <v>549076.80000000005</v>
      </c>
      <c r="F68" s="11">
        <f t="shared" si="0"/>
        <v>-80188.900000000023</v>
      </c>
      <c r="G68" s="14">
        <f t="shared" si="1"/>
        <v>87.256750209013461</v>
      </c>
    </row>
    <row r="69" spans="1:10" ht="43.5" customHeight="1">
      <c r="A69" s="3" t="s">
        <v>109</v>
      </c>
      <c r="B69" s="37" t="s">
        <v>110</v>
      </c>
      <c r="C69" s="38"/>
      <c r="D69" s="4">
        <f>D70+D71+D72</f>
        <v>238593.7</v>
      </c>
      <c r="E69" s="4">
        <f>E70+E71+E72</f>
        <v>238593.7</v>
      </c>
      <c r="F69" s="11">
        <f t="shared" si="0"/>
        <v>0</v>
      </c>
      <c r="G69" s="14">
        <f t="shared" si="1"/>
        <v>100</v>
      </c>
    </row>
    <row r="70" spans="1:10" ht="51" customHeight="1">
      <c r="A70" s="5" t="s">
        <v>111</v>
      </c>
      <c r="B70" s="33" t="s">
        <v>112</v>
      </c>
      <c r="C70" s="34"/>
      <c r="D70" s="6">
        <v>189728</v>
      </c>
      <c r="E70" s="6">
        <v>189728</v>
      </c>
      <c r="F70" s="12">
        <f t="shared" si="0"/>
        <v>0</v>
      </c>
      <c r="G70" s="13">
        <f t="shared" si="1"/>
        <v>100</v>
      </c>
    </row>
    <row r="71" spans="1:10" ht="36.75" customHeight="1">
      <c r="A71" s="5" t="s">
        <v>113</v>
      </c>
      <c r="B71" s="33" t="s">
        <v>114</v>
      </c>
      <c r="C71" s="34"/>
      <c r="D71" s="6">
        <v>47865.7</v>
      </c>
      <c r="E71" s="6">
        <v>47865.7</v>
      </c>
      <c r="F71" s="12">
        <f t="shared" si="0"/>
        <v>0</v>
      </c>
      <c r="G71" s="13">
        <f t="shared" si="1"/>
        <v>100</v>
      </c>
    </row>
    <row r="72" spans="1:10" ht="48" customHeight="1">
      <c r="A72" s="5" t="s">
        <v>115</v>
      </c>
      <c r="B72" s="33" t="s">
        <v>116</v>
      </c>
      <c r="C72" s="34"/>
      <c r="D72" s="6">
        <v>1000</v>
      </c>
      <c r="E72" s="6">
        <v>1000</v>
      </c>
      <c r="F72" s="12">
        <f t="shared" si="0"/>
        <v>0</v>
      </c>
      <c r="G72" s="13">
        <f t="shared" si="1"/>
        <v>100</v>
      </c>
    </row>
    <row r="73" spans="1:10" ht="32.25" customHeight="1">
      <c r="A73" s="3" t="s">
        <v>117</v>
      </c>
      <c r="B73" s="37" t="s">
        <v>118</v>
      </c>
      <c r="C73" s="38"/>
      <c r="D73" s="4">
        <f>D74+D75+D76+D77+D78+D79</f>
        <v>137665.5</v>
      </c>
      <c r="E73" s="4">
        <f>E74+E75+E76+E77+E78+E79</f>
        <v>61471.7</v>
      </c>
      <c r="F73" s="11">
        <f t="shared" si="0"/>
        <v>-76193.8</v>
      </c>
      <c r="G73" s="14">
        <f t="shared" si="1"/>
        <v>44.652945000744552</v>
      </c>
    </row>
    <row r="74" spans="1:10" ht="64.5" customHeight="1">
      <c r="A74" s="5" t="s">
        <v>119</v>
      </c>
      <c r="B74" s="33" t="s">
        <v>120</v>
      </c>
      <c r="C74" s="34"/>
      <c r="D74" s="6">
        <v>816.4</v>
      </c>
      <c r="E74" s="6">
        <v>816.3</v>
      </c>
      <c r="F74" s="12">
        <f t="shared" si="0"/>
        <v>-0.10000000000002274</v>
      </c>
      <c r="G74" s="13">
        <f t="shared" si="1"/>
        <v>99.987751102400779</v>
      </c>
    </row>
    <row r="75" spans="1:10" ht="63" customHeight="1">
      <c r="A75" s="5" t="s">
        <v>121</v>
      </c>
      <c r="B75" s="33" t="s">
        <v>122</v>
      </c>
      <c r="C75" s="34"/>
      <c r="D75" s="6">
        <v>5357.2</v>
      </c>
      <c r="E75" s="6">
        <v>5357.2</v>
      </c>
      <c r="F75" s="12">
        <f t="shared" si="0"/>
        <v>0</v>
      </c>
      <c r="G75" s="13">
        <f t="shared" si="1"/>
        <v>100</v>
      </c>
    </row>
    <row r="76" spans="1:10" ht="33" customHeight="1">
      <c r="A76" s="5" t="s">
        <v>123</v>
      </c>
      <c r="B76" s="33" t="s">
        <v>124</v>
      </c>
      <c r="C76" s="34"/>
      <c r="D76" s="6">
        <v>1026.2</v>
      </c>
      <c r="E76" s="6">
        <v>1026.2</v>
      </c>
      <c r="F76" s="12">
        <f t="shared" si="0"/>
        <v>0</v>
      </c>
      <c r="G76" s="13">
        <f t="shared" si="1"/>
        <v>100</v>
      </c>
    </row>
    <row r="77" spans="1:10" ht="33" customHeight="1">
      <c r="A77" s="5" t="s">
        <v>125</v>
      </c>
      <c r="B77" s="33" t="s">
        <v>126</v>
      </c>
      <c r="C77" s="34"/>
      <c r="D77" s="6">
        <v>1385.4</v>
      </c>
      <c r="E77" s="6">
        <v>0</v>
      </c>
      <c r="F77" s="12">
        <f t="shared" si="0"/>
        <v>-1385.4</v>
      </c>
      <c r="G77" s="13">
        <f t="shared" si="1"/>
        <v>0</v>
      </c>
    </row>
    <row r="78" spans="1:10" ht="33" customHeight="1">
      <c r="A78" s="5" t="s">
        <v>127</v>
      </c>
      <c r="B78" s="33" t="s">
        <v>128</v>
      </c>
      <c r="C78" s="34"/>
      <c r="D78" s="6">
        <v>109.9</v>
      </c>
      <c r="E78" s="6">
        <v>109.9</v>
      </c>
      <c r="F78" s="12">
        <f t="shared" si="0"/>
        <v>0</v>
      </c>
      <c r="G78" s="13">
        <f t="shared" si="1"/>
        <v>100</v>
      </c>
    </row>
    <row r="79" spans="1:10" ht="25.5" customHeight="1">
      <c r="A79" s="5" t="s">
        <v>129</v>
      </c>
      <c r="B79" s="33" t="s">
        <v>130</v>
      </c>
      <c r="C79" s="34"/>
      <c r="D79" s="6">
        <v>128970.4</v>
      </c>
      <c r="E79" s="6">
        <v>54162.1</v>
      </c>
      <c r="F79" s="11">
        <f t="shared" si="0"/>
        <v>-74808.299999999988</v>
      </c>
      <c r="G79" s="13">
        <f t="shared" si="1"/>
        <v>41.995760267472228</v>
      </c>
    </row>
    <row r="80" spans="1:10" ht="36" customHeight="1">
      <c r="A80" s="3" t="s">
        <v>131</v>
      </c>
      <c r="B80" s="37" t="s">
        <v>132</v>
      </c>
      <c r="C80" s="38"/>
      <c r="D80" s="4">
        <f>D81++D82+D83+D84+D85</f>
        <v>236529.7</v>
      </c>
      <c r="E80" s="4">
        <f>E81++E82+E83+E84+E85</f>
        <v>234189.4</v>
      </c>
      <c r="F80" s="11">
        <f t="shared" ref="F80:F94" si="2">E80-D80</f>
        <v>-2340.3000000000175</v>
      </c>
      <c r="G80" s="13">
        <f t="shared" ref="G80:G91" si="3">E80/D80*100</f>
        <v>99.010568228852435</v>
      </c>
    </row>
    <row r="81" spans="1:7" ht="49.5" customHeight="1">
      <c r="A81" s="5" t="s">
        <v>133</v>
      </c>
      <c r="B81" s="33" t="s">
        <v>134</v>
      </c>
      <c r="C81" s="34"/>
      <c r="D81" s="6">
        <v>234583.7</v>
      </c>
      <c r="E81" s="6">
        <v>232405.8</v>
      </c>
      <c r="F81" s="12">
        <f t="shared" si="2"/>
        <v>-2177.9000000000233</v>
      </c>
      <c r="G81" s="13">
        <f t="shared" si="3"/>
        <v>99.071589373004159</v>
      </c>
    </row>
    <row r="82" spans="1:7" ht="50.25" customHeight="1">
      <c r="A82" s="5" t="s">
        <v>135</v>
      </c>
      <c r="B82" s="33" t="s">
        <v>136</v>
      </c>
      <c r="C82" s="34"/>
      <c r="D82" s="6">
        <v>560.1</v>
      </c>
      <c r="E82" s="6">
        <v>560.1</v>
      </c>
      <c r="F82" s="12">
        <f t="shared" si="2"/>
        <v>0</v>
      </c>
      <c r="G82" s="13">
        <f t="shared" si="3"/>
        <v>100</v>
      </c>
    </row>
    <row r="83" spans="1:7" ht="63" customHeight="1">
      <c r="A83" s="5" t="s">
        <v>137</v>
      </c>
      <c r="B83" s="33" t="s">
        <v>138</v>
      </c>
      <c r="C83" s="34"/>
      <c r="D83" s="6">
        <v>151.9</v>
      </c>
      <c r="E83" s="6">
        <v>0</v>
      </c>
      <c r="F83" s="12">
        <f t="shared" si="2"/>
        <v>-151.9</v>
      </c>
      <c r="G83" s="13">
        <f t="shared" si="3"/>
        <v>0</v>
      </c>
    </row>
    <row r="84" spans="1:7" ht="36.75" customHeight="1">
      <c r="A84" s="5" t="s">
        <v>139</v>
      </c>
      <c r="B84" s="33" t="s">
        <v>140</v>
      </c>
      <c r="C84" s="34"/>
      <c r="D84" s="6">
        <v>105.9</v>
      </c>
      <c r="E84" s="6">
        <v>95.4</v>
      </c>
      <c r="F84" s="12">
        <f t="shared" si="2"/>
        <v>-10.5</v>
      </c>
      <c r="G84" s="13">
        <f t="shared" si="3"/>
        <v>90.084985835694056</v>
      </c>
    </row>
    <row r="85" spans="1:7" ht="47.25" customHeight="1">
      <c r="A85" s="5" t="s">
        <v>141</v>
      </c>
      <c r="B85" s="33" t="s">
        <v>142</v>
      </c>
      <c r="C85" s="34"/>
      <c r="D85" s="6">
        <v>1128.0999999999999</v>
      </c>
      <c r="E85" s="6">
        <v>1128.0999999999999</v>
      </c>
      <c r="F85" s="12">
        <f t="shared" si="2"/>
        <v>0</v>
      </c>
      <c r="G85" s="13">
        <f t="shared" si="3"/>
        <v>100</v>
      </c>
    </row>
    <row r="86" spans="1:7" ht="26.25" customHeight="1">
      <c r="A86" s="3" t="s">
        <v>143</v>
      </c>
      <c r="B86" s="37" t="s">
        <v>144</v>
      </c>
      <c r="C86" s="38"/>
      <c r="D86" s="4">
        <f>D87+D88+D89</f>
        <v>16476.8</v>
      </c>
      <c r="E86" s="4">
        <f>E87+E88+E89</f>
        <v>14822</v>
      </c>
      <c r="F86" s="11">
        <f t="shared" si="2"/>
        <v>-1654.7999999999993</v>
      </c>
      <c r="G86" s="14">
        <f t="shared" si="3"/>
        <v>89.956787725772003</v>
      </c>
    </row>
    <row r="87" spans="1:7" ht="63.75" customHeight="1">
      <c r="A87" s="5" t="s">
        <v>145</v>
      </c>
      <c r="B87" s="33" t="s">
        <v>146</v>
      </c>
      <c r="C87" s="34"/>
      <c r="D87" s="6">
        <v>7781.8</v>
      </c>
      <c r="E87" s="6">
        <v>6128</v>
      </c>
      <c r="F87" s="12">
        <f t="shared" si="2"/>
        <v>-1653.8000000000002</v>
      </c>
      <c r="G87" s="13">
        <f t="shared" si="3"/>
        <v>78.747847541699869</v>
      </c>
    </row>
    <row r="88" spans="1:7" ht="88.5" customHeight="1">
      <c r="A88" s="5" t="s">
        <v>147</v>
      </c>
      <c r="B88" s="33" t="s">
        <v>148</v>
      </c>
      <c r="C88" s="34"/>
      <c r="D88" s="6">
        <v>7802</v>
      </c>
      <c r="E88" s="6">
        <v>7801</v>
      </c>
      <c r="F88" s="12">
        <f t="shared" si="2"/>
        <v>-1</v>
      </c>
      <c r="G88" s="13">
        <f t="shared" si="3"/>
        <v>99.987182773647788</v>
      </c>
    </row>
    <row r="89" spans="1:7" ht="34.5" customHeight="1">
      <c r="A89" s="5" t="s">
        <v>149</v>
      </c>
      <c r="B89" s="33" t="s">
        <v>150</v>
      </c>
      <c r="C89" s="34"/>
      <c r="D89" s="6">
        <v>893</v>
      </c>
      <c r="E89" s="6">
        <v>893</v>
      </c>
      <c r="F89" s="12">
        <f t="shared" si="2"/>
        <v>0</v>
      </c>
      <c r="G89" s="13">
        <f t="shared" si="3"/>
        <v>100</v>
      </c>
    </row>
    <row r="90" spans="1:7" ht="52.5" customHeight="1">
      <c r="A90" s="3" t="s">
        <v>151</v>
      </c>
      <c r="B90" s="37" t="s">
        <v>152</v>
      </c>
      <c r="C90" s="38"/>
      <c r="D90" s="4">
        <f>D91</f>
        <v>47188.9</v>
      </c>
      <c r="E90" s="4">
        <f>E91</f>
        <v>41639.199999999997</v>
      </c>
      <c r="F90" s="11">
        <f t="shared" si="2"/>
        <v>-5549.7000000000044</v>
      </c>
      <c r="G90" s="14">
        <f t="shared" si="3"/>
        <v>88.23939528151746</v>
      </c>
    </row>
    <row r="91" spans="1:7" ht="52.5" customHeight="1">
      <c r="A91" s="15" t="s">
        <v>153</v>
      </c>
      <c r="B91" s="44" t="s">
        <v>154</v>
      </c>
      <c r="C91" s="45"/>
      <c r="D91" s="16">
        <v>47188.9</v>
      </c>
      <c r="E91" s="16">
        <v>41639.199999999997</v>
      </c>
      <c r="F91" s="20">
        <f t="shared" si="2"/>
        <v>-5549.7000000000044</v>
      </c>
      <c r="G91" s="21">
        <f t="shared" si="3"/>
        <v>88.23939528151746</v>
      </c>
    </row>
    <row r="92" spans="1:7" ht="73.5" customHeight="1">
      <c r="A92" s="3" t="s">
        <v>175</v>
      </c>
      <c r="B92" s="37" t="s">
        <v>176</v>
      </c>
      <c r="C92" s="38"/>
      <c r="D92" s="19">
        <f>D93</f>
        <v>0</v>
      </c>
      <c r="E92" s="23">
        <f>E93</f>
        <v>-10833.2</v>
      </c>
      <c r="F92" s="17">
        <f t="shared" si="2"/>
        <v>-10833.2</v>
      </c>
      <c r="G92" s="24">
        <v>0</v>
      </c>
    </row>
    <row r="93" spans="1:7" ht="57.75" customHeight="1">
      <c r="A93" s="5" t="s">
        <v>177</v>
      </c>
      <c r="B93" s="33" t="s">
        <v>178</v>
      </c>
      <c r="C93" s="34"/>
      <c r="D93" s="18">
        <f>D94</f>
        <v>0</v>
      </c>
      <c r="E93" s="22">
        <f>E94</f>
        <v>-10833.2</v>
      </c>
      <c r="F93" s="20">
        <f t="shared" si="2"/>
        <v>-10833.2</v>
      </c>
      <c r="G93" s="22">
        <v>0</v>
      </c>
    </row>
    <row r="94" spans="1:7" ht="51.75" customHeight="1">
      <c r="A94" s="5" t="s">
        <v>179</v>
      </c>
      <c r="B94" s="33" t="s">
        <v>180</v>
      </c>
      <c r="C94" s="34"/>
      <c r="D94" s="18"/>
      <c r="E94" s="22">
        <v>-10833.2</v>
      </c>
      <c r="F94" s="12">
        <f t="shared" si="2"/>
        <v>-10833.2</v>
      </c>
      <c r="G94" s="22">
        <v>0</v>
      </c>
    </row>
  </sheetData>
  <mergeCells count="94">
    <mergeCell ref="B92:C92"/>
    <mergeCell ref="B93:C93"/>
    <mergeCell ref="B94:C94"/>
    <mergeCell ref="B87:C87"/>
    <mergeCell ref="B88:C88"/>
    <mergeCell ref="B89:C89"/>
    <mergeCell ref="B90:C90"/>
    <mergeCell ref="B91:C91"/>
    <mergeCell ref="B86:C86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74:C74"/>
    <mergeCell ref="B60:C60"/>
    <mergeCell ref="B61:C61"/>
    <mergeCell ref="B62:C62"/>
    <mergeCell ref="B63:C63"/>
    <mergeCell ref="B67:C67"/>
    <mergeCell ref="B68:C68"/>
    <mergeCell ref="B69:C69"/>
    <mergeCell ref="B70:C70"/>
    <mergeCell ref="B71:C71"/>
    <mergeCell ref="B72:C72"/>
    <mergeCell ref="B73:C73"/>
    <mergeCell ref="B64:C64"/>
    <mergeCell ref="B65:C65"/>
    <mergeCell ref="B66:C6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4:C34"/>
    <mergeCell ref="B35:C35"/>
    <mergeCell ref="B36:C36"/>
    <mergeCell ref="B37:C37"/>
    <mergeCell ref="B38:C38"/>
    <mergeCell ref="B39:C39"/>
    <mergeCell ref="B40:C40"/>
    <mergeCell ref="B41:C41"/>
    <mergeCell ref="B44:C44"/>
    <mergeCell ref="B45:C45"/>
    <mergeCell ref="B46:C46"/>
    <mergeCell ref="B43:C43"/>
    <mergeCell ref="B42:C42"/>
    <mergeCell ref="B33:C33"/>
    <mergeCell ref="B21:C21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2:C22"/>
    <mergeCell ref="B7:C7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16:C16"/>
    <mergeCell ref="A1:G1"/>
    <mergeCell ref="A2:G2"/>
    <mergeCell ref="A3:G3"/>
    <mergeCell ref="A4:G4"/>
    <mergeCell ref="A6:G6"/>
    <mergeCell ref="A5:G5"/>
  </mergeCells>
  <pageMargins left="1.1810973" right="0.39369446000000002" top="0.78738889999999995" bottom="0.78738889999999995" header="0.01" footer="0.5"/>
  <pageSetup paperSize="9" scale="62" fitToHeight="0" orientation="portrait" r:id="rId1"/>
  <headerFooter>
    <oddHeader>&amp;"Times New Roman"&amp;10&amp;K000000&amp;P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Прил.1</vt:lpstr>
      <vt:lpstr>__bookmark_1</vt:lpstr>
      <vt:lpstr>Прил.1!Заголовки_для_печати</vt:lpstr>
      <vt:lpstr>Прил.1!Область_печати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2022-03-14T06:25:59Z</cp:lastPrinted>
  <dcterms:created xsi:type="dcterms:W3CDTF">2022-01-24T07:33:55Z</dcterms:created>
  <dcterms:modified xsi:type="dcterms:W3CDTF">2022-05-31T23:56:07Z</dcterms:modified>
</cp:coreProperties>
</file>